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Lapas1" sheetId="1" r:id="rId1"/>
  </sheets>
  <definedNames>
    <definedName name="_xlnm.Print_Area" localSheetId="0">'Lapas1'!$A$1:$E$35</definedName>
  </definedNames>
  <calcPr fullCalcOnLoad="1"/>
</workbook>
</file>

<file path=xl/sharedStrings.xml><?xml version="1.0" encoding="utf-8"?>
<sst xmlns="http://schemas.openxmlformats.org/spreadsheetml/2006/main" count="50" uniqueCount="42">
  <si>
    <t>Kauno Kreiserinių Jachtų Čempionato išlyginamosios formulės skaičiuoklė II variantas</t>
  </si>
  <si>
    <t>Burių numeris:</t>
  </si>
  <si>
    <t>LTU-</t>
  </si>
  <si>
    <t>Jachta:</t>
  </si>
  <si>
    <t>Burių plotų skaičiavimas</t>
  </si>
  <si>
    <t>Stakselis, Genuja</t>
  </si>
  <si>
    <t>Suveskite reikšmes m</t>
  </si>
  <si>
    <t>Grotas</t>
  </si>
  <si>
    <t>JL</t>
  </si>
  <si>
    <t>E</t>
  </si>
  <si>
    <t>LPG</t>
  </si>
  <si>
    <t>P</t>
  </si>
  <si>
    <t>Plotas</t>
  </si>
  <si>
    <t>MGL</t>
  </si>
  <si>
    <t>MGM</t>
  </si>
  <si>
    <t>MGU</t>
  </si>
  <si>
    <t>Suveskite reikšmes į geltonus langelius</t>
  </si>
  <si>
    <t>MGT</t>
  </si>
  <si>
    <t>HB</t>
  </si>
  <si>
    <t>Spinakeris</t>
  </si>
  <si>
    <t>Genakeris</t>
  </si>
  <si>
    <t>SL</t>
  </si>
  <si>
    <t>SL1</t>
  </si>
  <si>
    <t>SF</t>
  </si>
  <si>
    <t>SL2</t>
  </si>
  <si>
    <t>SMG</t>
  </si>
  <si>
    <t>Jūsų Jachtos duomenys</t>
  </si>
  <si>
    <t>Suveskite reikšmes</t>
  </si>
  <si>
    <t>Tarpiniai balai</t>
  </si>
  <si>
    <t>Maksimalus grotas kv.m</t>
  </si>
  <si>
    <t xml:space="preserve">groto+genujos balas </t>
  </si>
  <si>
    <t>Maksimali genuja kv.m</t>
  </si>
  <si>
    <t>Groto+spinakerio balas</t>
  </si>
  <si>
    <t>Maksimalus spinakeris/genakeris kv.m*</t>
  </si>
  <si>
    <t>Svorio įtakos balas</t>
  </si>
  <si>
    <t>Vaterlinijos ilgis m</t>
  </si>
  <si>
    <t>Vaterlinijos ilgio įtakos balas</t>
  </si>
  <si>
    <t>Sukomplektuotos jachtos svoris kg</t>
  </si>
  <si>
    <t>Jachtos laiko paklaida sek.  1jm</t>
  </si>
  <si>
    <t>*Jei nenaudojamas spinakeris ar genakeris į šį langelį įrašomas genujos plotas</t>
  </si>
  <si>
    <t>"Time On Distance" 1jm įveikimo laikas sek.</t>
  </si>
  <si>
    <t xml:space="preserve">"Time on Time"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</si>
</sst>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.00"/>
    <numFmt numFmtId="167" formatCode="0.0"/>
    <numFmt numFmtId="168" formatCode="0.00000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26"/>
      <color indexed="8"/>
      <name val="Calibri"/>
      <family val="2"/>
    </font>
    <font>
      <b/>
      <sz val="24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Alignment="1">
      <alignment wrapText="1"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right"/>
    </xf>
    <xf numFmtId="164" fontId="0" fillId="2" borderId="1" xfId="0" applyFont="1" applyFill="1" applyBorder="1" applyAlignment="1">
      <alignment wrapText="1"/>
    </xf>
    <xf numFmtId="164" fontId="4" fillId="0" borderId="0" xfId="0" applyFont="1" applyAlignment="1">
      <alignment horizontal="right" wrapText="1"/>
    </xf>
    <xf numFmtId="164" fontId="0" fillId="2" borderId="1" xfId="0" applyFill="1" applyBorder="1" applyAlignment="1">
      <alignment/>
    </xf>
    <xf numFmtId="164" fontId="4" fillId="0" borderId="0" xfId="0" applyFont="1" applyAlignment="1">
      <alignment/>
    </xf>
    <xf numFmtId="164" fontId="5" fillId="3" borderId="2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 wrapText="1"/>
    </xf>
    <xf numFmtId="164" fontId="5" fillId="0" borderId="4" xfId="0" applyFont="1" applyBorder="1" applyAlignment="1">
      <alignment horizontal="center"/>
    </xf>
    <xf numFmtId="166" fontId="6" fillId="3" borderId="5" xfId="0" applyNumberFormat="1" applyFont="1" applyFill="1" applyBorder="1" applyAlignment="1">
      <alignment wrapText="1"/>
    </xf>
    <xf numFmtId="164" fontId="5" fillId="0" borderId="6" xfId="0" applyFont="1" applyBorder="1" applyAlignment="1">
      <alignment horizontal="center"/>
    </xf>
    <xf numFmtId="166" fontId="6" fillId="3" borderId="7" xfId="0" applyNumberFormat="1" applyFont="1" applyFill="1" applyBorder="1" applyAlignment="1">
      <alignment wrapText="1"/>
    </xf>
    <xf numFmtId="164" fontId="5" fillId="0" borderId="8" xfId="0" applyFont="1" applyBorder="1" applyAlignment="1">
      <alignment horizontal="center"/>
    </xf>
    <xf numFmtId="166" fontId="6" fillId="3" borderId="9" xfId="0" applyNumberFormat="1" applyFont="1" applyFill="1" applyBorder="1" applyAlignment="1">
      <alignment wrapText="1"/>
    </xf>
    <xf numFmtId="164" fontId="7" fillId="0" borderId="0" xfId="0" applyFont="1" applyAlignment="1">
      <alignment horizontal="right"/>
    </xf>
    <xf numFmtId="166" fontId="5" fillId="3" borderId="10" xfId="0" applyNumberFormat="1" applyFont="1" applyFill="1" applyBorder="1" applyAlignment="1">
      <alignment wrapText="1"/>
    </xf>
    <xf numFmtId="164" fontId="5" fillId="0" borderId="0" xfId="0" applyFont="1" applyBorder="1" applyAlignment="1">
      <alignment horizontal="center"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 wrapText="1"/>
    </xf>
    <xf numFmtId="166" fontId="5" fillId="3" borderId="11" xfId="0" applyNumberFormat="1" applyFont="1" applyFill="1" applyBorder="1" applyAlignment="1">
      <alignment wrapText="1"/>
    </xf>
    <xf numFmtId="164" fontId="5" fillId="4" borderId="2" xfId="0" applyFont="1" applyFill="1" applyBorder="1" applyAlignment="1">
      <alignment/>
    </xf>
    <xf numFmtId="164" fontId="0" fillId="4" borderId="3" xfId="0" applyFont="1" applyFill="1" applyBorder="1" applyAlignment="1">
      <alignment horizontal="center" wrapText="1"/>
    </xf>
    <xf numFmtId="164" fontId="3" fillId="0" borderId="2" xfId="0" applyFont="1" applyBorder="1" applyAlignment="1">
      <alignment/>
    </xf>
    <xf numFmtId="166" fontId="0" fillId="0" borderId="3" xfId="0" applyNumberFormat="1" applyBorder="1" applyAlignment="1">
      <alignment/>
    </xf>
    <xf numFmtId="164" fontId="8" fillId="0" borderId="4" xfId="0" applyFont="1" applyBorder="1" applyAlignment="1">
      <alignment/>
    </xf>
    <xf numFmtId="166" fontId="5" fillId="4" borderId="5" xfId="0" applyNumberFormat="1" applyFont="1" applyFill="1" applyBorder="1" applyAlignment="1">
      <alignment horizontal="center" wrapText="1"/>
    </xf>
    <xf numFmtId="166" fontId="8" fillId="0" borderId="5" xfId="0" applyNumberFormat="1" applyFont="1" applyBorder="1" applyAlignment="1">
      <alignment/>
    </xf>
    <xf numFmtId="166" fontId="5" fillId="3" borderId="5" xfId="0" applyNumberFormat="1" applyFont="1" applyFill="1" applyBorder="1" applyAlignment="1">
      <alignment horizontal="center" wrapText="1"/>
    </xf>
    <xf numFmtId="164" fontId="8" fillId="0" borderId="6" xfId="0" applyFont="1" applyBorder="1" applyAlignment="1">
      <alignment/>
    </xf>
    <xf numFmtId="166" fontId="8" fillId="0" borderId="7" xfId="0" applyNumberFormat="1" applyFont="1" applyBorder="1" applyAlignment="1">
      <alignment/>
    </xf>
    <xf numFmtId="166" fontId="5" fillId="3" borderId="7" xfId="0" applyNumberFormat="1" applyFont="1" applyFill="1" applyBorder="1" applyAlignment="1">
      <alignment horizontal="center" wrapText="1"/>
    </xf>
    <xf numFmtId="164" fontId="8" fillId="0" borderId="0" xfId="0" applyFont="1" applyAlignment="1">
      <alignment/>
    </xf>
    <xf numFmtId="165" fontId="8" fillId="0" borderId="0" xfId="0" applyNumberFormat="1" applyFont="1" applyAlignment="1">
      <alignment/>
    </xf>
    <xf numFmtId="164" fontId="8" fillId="0" borderId="12" xfId="0" applyFont="1" applyBorder="1" applyAlignment="1">
      <alignment vertical="center"/>
    </xf>
    <xf numFmtId="166" fontId="8" fillId="0" borderId="13" xfId="0" applyNumberFormat="1" applyFont="1" applyBorder="1" applyAlignment="1">
      <alignment/>
    </xf>
    <xf numFmtId="164" fontId="8" fillId="0" borderId="0" xfId="0" applyFont="1" applyAlignment="1">
      <alignment vertical="center" wrapText="1"/>
    </xf>
    <xf numFmtId="164" fontId="8" fillId="0" borderId="14" xfId="0" applyFont="1" applyBorder="1" applyAlignment="1">
      <alignment vertical="center" wrapText="1"/>
    </xf>
    <xf numFmtId="167" fontId="9" fillId="4" borderId="15" xfId="0" applyNumberFormat="1" applyFont="1" applyFill="1" applyBorder="1" applyAlignment="1">
      <alignment/>
    </xf>
    <xf numFmtId="164" fontId="10" fillId="0" borderId="12" xfId="0" applyFont="1" applyBorder="1" applyAlignment="1">
      <alignment/>
    </xf>
    <xf numFmtId="168" fontId="9" fillId="4" borderId="1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 topLeftCell="A1">
      <selection activeCell="D3" sqref="D3"/>
    </sheetView>
  </sheetViews>
  <sheetFormatPr defaultColWidth="9.140625" defaultRowHeight="15"/>
  <cols>
    <col min="1" max="1" width="35.8515625" style="0" customWidth="1"/>
    <col min="2" max="2" width="13.140625" style="1" customWidth="1"/>
    <col min="4" max="4" width="30.140625" style="0" customWidth="1"/>
    <col min="5" max="5" width="18.8515625" style="2" customWidth="1"/>
    <col min="6" max="6" width="5.57421875" style="0" customWidth="1"/>
  </cols>
  <sheetData>
    <row r="1" spans="1:5" ht="19.5">
      <c r="A1" s="3" t="s">
        <v>0</v>
      </c>
      <c r="E1" s="4"/>
    </row>
    <row r="2" spans="1:5" ht="18.75">
      <c r="A2" s="5"/>
      <c r="E2" s="4"/>
    </row>
    <row r="3" spans="1:5" ht="18.75">
      <c r="A3" s="6" t="s">
        <v>1</v>
      </c>
      <c r="B3" s="7" t="s">
        <v>2</v>
      </c>
      <c r="C3" s="8" t="s">
        <v>3</v>
      </c>
      <c r="D3" s="9"/>
      <c r="E3" s="4"/>
    </row>
    <row r="5" ht="16.5">
      <c r="A5" s="10" t="s">
        <v>4</v>
      </c>
    </row>
    <row r="6" spans="1:5" ht="31.5">
      <c r="A6" s="11" t="s">
        <v>5</v>
      </c>
      <c r="B6" s="12" t="s">
        <v>6</v>
      </c>
      <c r="D6" s="11" t="s">
        <v>7</v>
      </c>
      <c r="E6" s="12" t="s">
        <v>6</v>
      </c>
    </row>
    <row r="7" spans="1:5" ht="21">
      <c r="A7" s="13" t="s">
        <v>8</v>
      </c>
      <c r="B7" s="14">
        <v>0</v>
      </c>
      <c r="D7" s="13" t="s">
        <v>9</v>
      </c>
      <c r="E7" s="14">
        <v>0</v>
      </c>
    </row>
    <row r="8" spans="1:5" ht="21.75">
      <c r="A8" s="15" t="s">
        <v>10</v>
      </c>
      <c r="B8" s="16">
        <v>0</v>
      </c>
      <c r="D8" s="17" t="s">
        <v>11</v>
      </c>
      <c r="E8" s="18">
        <v>0</v>
      </c>
    </row>
    <row r="9" spans="1:5" ht="21.75">
      <c r="A9" s="19" t="s">
        <v>12</v>
      </c>
      <c r="B9" s="20">
        <f>B8*B7/2</f>
        <v>0</v>
      </c>
      <c r="D9" s="17" t="s">
        <v>13</v>
      </c>
      <c r="E9" s="18">
        <v>0</v>
      </c>
    </row>
    <row r="10" spans="1:5" ht="21">
      <c r="A10" s="21"/>
      <c r="B10" s="22"/>
      <c r="D10" s="17" t="s">
        <v>14</v>
      </c>
      <c r="E10" s="18">
        <v>0</v>
      </c>
    </row>
    <row r="11" spans="1:5" ht="21">
      <c r="A11" s="21"/>
      <c r="B11" s="22"/>
      <c r="D11" s="17" t="s">
        <v>15</v>
      </c>
      <c r="E11" s="18">
        <v>0</v>
      </c>
    </row>
    <row r="12" spans="1:5" ht="21">
      <c r="A12" s="5" t="s">
        <v>16</v>
      </c>
      <c r="B12" s="22"/>
      <c r="D12" s="17" t="s">
        <v>17</v>
      </c>
      <c r="E12" s="18">
        <v>0</v>
      </c>
    </row>
    <row r="13" spans="2:5" ht="21.75">
      <c r="B13" s="23"/>
      <c r="D13" s="15" t="s">
        <v>18</v>
      </c>
      <c r="E13" s="16">
        <v>0</v>
      </c>
    </row>
    <row r="14" spans="4:5" ht="21.75">
      <c r="D14" s="19" t="s">
        <v>12</v>
      </c>
      <c r="E14" s="20">
        <f>E8/8*(E7+2*E9+2*E10+1.5*E11+E12+0.5*E13)</f>
        <v>0</v>
      </c>
    </row>
    <row r="15" ht="15.75"/>
    <row r="16" spans="1:5" ht="31.5">
      <c r="A16" s="11" t="s">
        <v>19</v>
      </c>
      <c r="B16" s="12" t="s">
        <v>6</v>
      </c>
      <c r="D16" s="11" t="s">
        <v>20</v>
      </c>
      <c r="E16" s="12" t="s">
        <v>6</v>
      </c>
    </row>
    <row r="17" spans="1:5" ht="21">
      <c r="A17" s="13" t="s">
        <v>21</v>
      </c>
      <c r="B17" s="14">
        <v>0</v>
      </c>
      <c r="D17" s="13" t="s">
        <v>22</v>
      </c>
      <c r="E17" s="14">
        <v>0</v>
      </c>
    </row>
    <row r="18" spans="1:5" ht="21">
      <c r="A18" s="17" t="s">
        <v>23</v>
      </c>
      <c r="B18" s="18">
        <v>0</v>
      </c>
      <c r="D18" s="17" t="s">
        <v>24</v>
      </c>
      <c r="E18" s="18">
        <v>0</v>
      </c>
    </row>
    <row r="19" spans="1:5" ht="21.75">
      <c r="A19" s="15" t="s">
        <v>25</v>
      </c>
      <c r="B19" s="16">
        <v>0</v>
      </c>
      <c r="D19" s="17" t="s">
        <v>23</v>
      </c>
      <c r="E19" s="18">
        <v>0</v>
      </c>
    </row>
    <row r="20" spans="1:5" ht="21.75">
      <c r="A20" s="19" t="s">
        <v>12</v>
      </c>
      <c r="B20" s="20">
        <f>B17*(B18+4*B19)/6</f>
        <v>0</v>
      </c>
      <c r="D20" s="15" t="s">
        <v>25</v>
      </c>
      <c r="E20" s="16">
        <v>0</v>
      </c>
    </row>
    <row r="21" spans="4:5" ht="21.75">
      <c r="D21" s="19" t="s">
        <v>12</v>
      </c>
      <c r="E21" s="24">
        <f>E19*(E17+E18)/4+(E20-E19/2)*(E17+E18)/3</f>
        <v>0</v>
      </c>
    </row>
    <row r="25" ht="15.75"/>
    <row r="26" spans="1:9" ht="31.5">
      <c r="A26" s="25" t="s">
        <v>26</v>
      </c>
      <c r="B26" s="26" t="s">
        <v>27</v>
      </c>
      <c r="D26" s="27" t="s">
        <v>28</v>
      </c>
      <c r="E26" s="28"/>
      <c r="I26" s="2"/>
    </row>
    <row r="27" spans="1:9" ht="21">
      <c r="A27" s="29" t="s">
        <v>29</v>
      </c>
      <c r="B27" s="30">
        <f>E14</f>
        <v>0</v>
      </c>
      <c r="D27" s="29" t="s">
        <v>30</v>
      </c>
      <c r="E27" s="31">
        <f>4*SQRT(B27+B28)</f>
        <v>0</v>
      </c>
      <c r="I27" s="2"/>
    </row>
    <row r="28" spans="1:9" ht="21">
      <c r="A28" s="29" t="s">
        <v>31</v>
      </c>
      <c r="B28" s="30">
        <f>B9</f>
        <v>0</v>
      </c>
      <c r="D28" s="29" t="s">
        <v>32</v>
      </c>
      <c r="E28" s="31">
        <f>2*SQRT(B27+B29)</f>
        <v>0</v>
      </c>
      <c r="I28" s="2"/>
    </row>
    <row r="29" spans="1:9" ht="21">
      <c r="A29" s="29" t="s">
        <v>33</v>
      </c>
      <c r="B29" s="30">
        <f>IF(B20&gt;E21,B20,E21)</f>
        <v>0</v>
      </c>
      <c r="D29" s="29" t="s">
        <v>34</v>
      </c>
      <c r="E29" s="31">
        <f>2*POWER(B31,1/3)</f>
        <v>0</v>
      </c>
      <c r="I29" s="2"/>
    </row>
    <row r="30" spans="1:9" ht="21.75">
      <c r="A30" s="29" t="s">
        <v>35</v>
      </c>
      <c r="B30" s="32">
        <v>0</v>
      </c>
      <c r="D30" s="33" t="s">
        <v>36</v>
      </c>
      <c r="E30" s="34">
        <f>2*B30</f>
        <v>0</v>
      </c>
      <c r="I30" s="2"/>
    </row>
    <row r="31" spans="1:11" ht="21.75">
      <c r="A31" s="33" t="s">
        <v>37</v>
      </c>
      <c r="B31" s="35">
        <v>0</v>
      </c>
      <c r="D31" s="36"/>
      <c r="E31" s="37"/>
      <c r="I31" s="2"/>
      <c r="K31" s="2"/>
    </row>
    <row r="32" spans="4:11" ht="15.75">
      <c r="D32" s="38" t="s">
        <v>38</v>
      </c>
      <c r="E32" s="39">
        <f>7*(E27+E28+E30-E29)</f>
        <v>0</v>
      </c>
      <c r="I32" s="2"/>
      <c r="K32" s="2"/>
    </row>
    <row r="33" spans="9:11" ht="12.75" customHeight="1">
      <c r="I33" s="2"/>
      <c r="K33" s="2"/>
    </row>
    <row r="34" spans="1:11" ht="34.5">
      <c r="A34" s="40" t="s">
        <v>39</v>
      </c>
      <c r="D34" s="41" t="s">
        <v>40</v>
      </c>
      <c r="E34" s="42">
        <f>960-E32</f>
        <v>960</v>
      </c>
      <c r="I34" s="2"/>
      <c r="K34" s="2"/>
    </row>
    <row r="35" spans="4:9" ht="34.5">
      <c r="D35" s="43" t="s">
        <v>41</v>
      </c>
      <c r="E35" s="44">
        <f>600/E34</f>
        <v>0.625</v>
      </c>
      <c r="I35" s="2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Grazvis</dc:creator>
  <cp:keywords/>
  <dc:description/>
  <cp:lastModifiedBy/>
  <cp:lastPrinted>2013-11-07T11:55:35Z</cp:lastPrinted>
  <dcterms:created xsi:type="dcterms:W3CDTF">2011-02-07T13:10:55Z</dcterms:created>
  <dcterms:modified xsi:type="dcterms:W3CDTF">2017-04-09T14:17:49Z</dcterms:modified>
  <cp:category/>
  <cp:version/>
  <cp:contentType/>
  <cp:contentStatus/>
  <cp:revision>1</cp:revision>
</cp:coreProperties>
</file>